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New folder\rguhs exam jun -july 2022 23to08\"/>
    </mc:Choice>
  </mc:AlternateContent>
  <xr:revisionPtr revIDLastSave="0" documentId="13_ncr:1_{0D3A28C5-24B0-4E5E-83C7-5397E254C3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G" sheetId="1" r:id="rId1"/>
  </sheets>
  <definedNames>
    <definedName name="_xlnm.Print_Area" localSheetId="0">PG!$B$1:$I$42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36" i="1"/>
  <c r="H35" i="1"/>
  <c r="H34" i="1"/>
  <c r="H33" i="1"/>
  <c r="H31" i="1"/>
  <c r="H29" i="1"/>
  <c r="H28" i="1"/>
  <c r="H26" i="1"/>
  <c r="H25" i="1"/>
  <c r="H24" i="1"/>
  <c r="H23" i="1"/>
  <c r="H22" i="1"/>
  <c r="H21" i="1"/>
  <c r="H19" i="1"/>
  <c r="H18" i="1"/>
  <c r="H17" i="1"/>
  <c r="H15" i="1" l="1"/>
  <c r="H14" i="1"/>
  <c r="H13" i="1"/>
  <c r="H12" i="1"/>
  <c r="H11" i="1"/>
  <c r="H9" i="1" l="1"/>
  <c r="H8" i="1"/>
  <c r="H7" i="1"/>
  <c r="H6" i="1"/>
  <c r="H5" i="1"/>
  <c r="I37" i="1"/>
</calcChain>
</file>

<file path=xl/sharedStrings.xml><?xml version="1.0" encoding="utf-8"?>
<sst xmlns="http://schemas.openxmlformats.org/spreadsheetml/2006/main" count="128" uniqueCount="75">
  <si>
    <t xml:space="preserve">                       Department: KB</t>
  </si>
  <si>
    <t>DR.AJAY</t>
  </si>
  <si>
    <t>21AU030</t>
  </si>
  <si>
    <t>DR.AKSHAY JADHAV</t>
  </si>
  <si>
    <t>21AU031</t>
  </si>
  <si>
    <t>DR.MURTUJALI MAKANADAR</t>
  </si>
  <si>
    <t>21AU032</t>
  </si>
  <si>
    <t>DR.SUNEETHA.R</t>
  </si>
  <si>
    <t>21AU033</t>
  </si>
  <si>
    <t>DR.VANAJA S</t>
  </si>
  <si>
    <t>21AU034</t>
  </si>
  <si>
    <t xml:space="preserve">                        Department: KC</t>
  </si>
  <si>
    <t>DR.ANNAPOORNA B S</t>
  </si>
  <si>
    <t>21AK114</t>
  </si>
  <si>
    <t>DR.CHINMAYI C S</t>
  </si>
  <si>
    <t>21AK115</t>
  </si>
  <si>
    <t>DR.CHITHRA RAMACHANDRAN</t>
  </si>
  <si>
    <t>21AK116</t>
  </si>
  <si>
    <t>DR.GOUDAMPALLY GAYATHRI</t>
  </si>
  <si>
    <t>21AK118</t>
  </si>
  <si>
    <t>DR.NAGASHREE N</t>
  </si>
  <si>
    <t>21AK119</t>
  </si>
  <si>
    <t xml:space="preserve">                    Department: PK</t>
  </si>
  <si>
    <t>DR.AKSHATA K ALAGUNDAGI</t>
  </si>
  <si>
    <t>21AP083</t>
  </si>
  <si>
    <t>DR.KALYANI M S</t>
  </si>
  <si>
    <t>21AP084</t>
  </si>
  <si>
    <t>DR.SEEMA MALLAPPA NINGAPPANAVAR</t>
  </si>
  <si>
    <t>21AP085</t>
  </si>
  <si>
    <t xml:space="preserve">                         Department: PTSR</t>
  </si>
  <si>
    <t>DR.ANJALI SURESH BABU</t>
  </si>
  <si>
    <t>21AS057</t>
  </si>
  <si>
    <t>DR.B MANISHA REDDY</t>
  </si>
  <si>
    <t>21AS058</t>
  </si>
  <si>
    <t>DR.KANCHANA S POL</t>
  </si>
  <si>
    <t>21AS059</t>
  </si>
  <si>
    <t>DR.NIDHI</t>
  </si>
  <si>
    <t>21AS060</t>
  </si>
  <si>
    <t>DR.SHRADDHA SHANKAR JOSHI</t>
  </si>
  <si>
    <t>21AS061</t>
  </si>
  <si>
    <t>DR.SUPRIYA</t>
  </si>
  <si>
    <t>21AS062</t>
  </si>
  <si>
    <t xml:space="preserve">                       Department: SLK</t>
  </si>
  <si>
    <t>DR.NIKHITA REVANKAR</t>
  </si>
  <si>
    <t>21AL036</t>
  </si>
  <si>
    <t>DR.PADMASHREE</t>
  </si>
  <si>
    <t>21AL037</t>
  </si>
  <si>
    <t xml:space="preserve">                        Department: SLY</t>
  </si>
  <si>
    <t>DR.AJAY KARUN P</t>
  </si>
  <si>
    <t>21AT111</t>
  </si>
  <si>
    <t>DR.GOHIL ADVAIT HITENDRABHAI</t>
  </si>
  <si>
    <t>21AT112</t>
  </si>
  <si>
    <t>DR.KAVYA A</t>
  </si>
  <si>
    <t>21AT113</t>
  </si>
  <si>
    <t>DR.SUBRAMANYA V</t>
  </si>
  <si>
    <t>21AT114</t>
  </si>
  <si>
    <t>DR.YASH CHAUHAN</t>
  </si>
  <si>
    <t>21AT115</t>
  </si>
  <si>
    <t>DR.YOGESH KANNA V</t>
  </si>
  <si>
    <t>21AT116</t>
  </si>
  <si>
    <t>Name of the candidate</t>
  </si>
  <si>
    <t>RESULT</t>
  </si>
  <si>
    <t>FIST CLASS</t>
  </si>
  <si>
    <t>SECON CLASS</t>
  </si>
  <si>
    <t>TOTAL</t>
  </si>
  <si>
    <t>FINAL YEAR-PG-MD/MS RGUHS EXAM RESULT-MARCH-2025</t>
  </si>
  <si>
    <t>SL NO</t>
  </si>
  <si>
    <t>TOTAL NUMBER OF STUDENT</t>
  </si>
  <si>
    <t>PASS</t>
  </si>
  <si>
    <t>PASS %</t>
  </si>
  <si>
    <t>REMARK</t>
  </si>
  <si>
    <t>NUMBER OF STUDENTS</t>
  </si>
  <si>
    <t>Register Number</t>
  </si>
  <si>
    <t>Sl. No</t>
  </si>
  <si>
    <t>OBTAINED 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</si>
</sst>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2" borderId="6" xfId="0" applyFont="1" applyFill="1" applyBorder="1"/>
    <xf numFmtId="0" fontId="1" fillId="2" borderId="6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2" borderId="4" xfId="0" applyFont="1" applyFill="1" applyBorder="1" applyAlignment="1">
      <alignment horizontal="left" vertical="top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1"/>
  <sheetViews>
    <sheetView tabSelected="1" view="pageBreakPreview" zoomScaleNormal="100" zoomScaleSheetLayoutView="100" workbookViewId="0">
      <selection activeCell="E20" sqref="E20"/>
    </sheetView>
  </sheetViews>
  <sheetFormatPr defaultRowHeight="15" x14ac:dyDescent="0.25"/>
  <cols>
    <col min="2" max="2" width="4" style="34" customWidth="1"/>
    <col min="3" max="3" width="31.85546875" customWidth="1"/>
    <col min="4" max="4" width="8.5703125" customWidth="1"/>
    <col min="5" max="5" width="8.5703125" style="2" customWidth="1"/>
    <col min="6" max="6" width="14.7109375" style="21" customWidth="1"/>
    <col min="7" max="7" width="10.140625" style="21" customWidth="1"/>
    <col min="8" max="8" width="8.42578125" style="21" customWidth="1"/>
    <col min="9" max="9" width="9.140625" style="15"/>
  </cols>
  <sheetData>
    <row r="1" spans="2:9" ht="27" customHeight="1" x14ac:dyDescent="0.25">
      <c r="B1" s="41" t="s">
        <v>65</v>
      </c>
      <c r="C1" s="41"/>
      <c r="D1" s="41"/>
      <c r="E1" s="41"/>
      <c r="F1" s="41"/>
      <c r="G1" s="41"/>
      <c r="H1" s="41"/>
      <c r="I1" s="41"/>
    </row>
    <row r="2" spans="2:9" ht="36" customHeight="1" x14ac:dyDescent="0.25">
      <c r="B2" s="49" t="s">
        <v>73</v>
      </c>
      <c r="C2" s="53" t="s">
        <v>60</v>
      </c>
      <c r="D2" s="47" t="s">
        <v>72</v>
      </c>
      <c r="E2" s="42" t="s">
        <v>61</v>
      </c>
      <c r="F2" s="51" t="s">
        <v>70</v>
      </c>
      <c r="G2" s="27" t="s">
        <v>74</v>
      </c>
      <c r="H2" s="52" t="s">
        <v>69</v>
      </c>
      <c r="I2" s="44" t="s">
        <v>71</v>
      </c>
    </row>
    <row r="3" spans="2:9" ht="24.75" customHeight="1" x14ac:dyDescent="0.25">
      <c r="B3" s="50"/>
      <c r="C3" s="47"/>
      <c r="D3" s="48"/>
      <c r="E3" s="43"/>
      <c r="F3" s="52"/>
      <c r="G3" s="26">
        <v>500</v>
      </c>
      <c r="H3" s="54"/>
      <c r="I3" s="45"/>
    </row>
    <row r="4" spans="2:9" x14ac:dyDescent="0.25">
      <c r="B4" s="28" t="s">
        <v>0</v>
      </c>
      <c r="C4" s="7"/>
      <c r="D4" s="8"/>
      <c r="E4" s="9"/>
      <c r="F4" s="14"/>
      <c r="G4" s="14"/>
      <c r="H4" s="14"/>
      <c r="I4" s="35"/>
    </row>
    <row r="5" spans="2:9" x14ac:dyDescent="0.25">
      <c r="B5" s="29">
        <v>1</v>
      </c>
      <c r="C5" s="5" t="s">
        <v>1</v>
      </c>
      <c r="D5" s="5" t="s">
        <v>2</v>
      </c>
      <c r="E5" s="22" t="s">
        <v>68</v>
      </c>
      <c r="F5" s="16" t="s">
        <v>62</v>
      </c>
      <c r="G5" s="17">
        <v>352</v>
      </c>
      <c r="H5" s="17">
        <f>G5/G3*100</f>
        <v>70.399999999999991</v>
      </c>
      <c r="I5" s="38">
        <v>5</v>
      </c>
    </row>
    <row r="6" spans="2:9" x14ac:dyDescent="0.25">
      <c r="B6" s="30">
        <v>2</v>
      </c>
      <c r="C6" s="1" t="s">
        <v>3</v>
      </c>
      <c r="D6" s="1" t="s">
        <v>4</v>
      </c>
      <c r="E6" s="23" t="s">
        <v>68</v>
      </c>
      <c r="F6" s="17" t="s">
        <v>62</v>
      </c>
      <c r="G6" s="17">
        <v>350</v>
      </c>
      <c r="H6" s="17">
        <f>350/500*100</f>
        <v>70</v>
      </c>
      <c r="I6" s="46"/>
    </row>
    <row r="7" spans="2:9" x14ac:dyDescent="0.25">
      <c r="B7" s="30">
        <v>3</v>
      </c>
      <c r="C7" s="1" t="s">
        <v>5</v>
      </c>
      <c r="D7" s="1" t="s">
        <v>6</v>
      </c>
      <c r="E7" s="23" t="s">
        <v>68</v>
      </c>
      <c r="F7" s="17" t="s">
        <v>62</v>
      </c>
      <c r="G7" s="17">
        <v>340</v>
      </c>
      <c r="H7" s="17">
        <f>340/500*100</f>
        <v>68</v>
      </c>
      <c r="I7" s="46"/>
    </row>
    <row r="8" spans="2:9" x14ac:dyDescent="0.25">
      <c r="B8" s="30">
        <v>4</v>
      </c>
      <c r="C8" s="1" t="s">
        <v>7</v>
      </c>
      <c r="D8" s="1" t="s">
        <v>8</v>
      </c>
      <c r="E8" s="23" t="s">
        <v>68</v>
      </c>
      <c r="F8" s="17" t="s">
        <v>62</v>
      </c>
      <c r="G8" s="17">
        <v>312</v>
      </c>
      <c r="H8" s="17">
        <f>312/500*100</f>
        <v>62.4</v>
      </c>
      <c r="I8" s="46"/>
    </row>
    <row r="9" spans="2:9" x14ac:dyDescent="0.25">
      <c r="B9" s="31">
        <v>5</v>
      </c>
      <c r="C9" s="4" t="s">
        <v>9</v>
      </c>
      <c r="D9" s="4" t="s">
        <v>10</v>
      </c>
      <c r="E9" s="24" t="s">
        <v>68</v>
      </c>
      <c r="F9" s="18" t="s">
        <v>62</v>
      </c>
      <c r="G9" s="17">
        <v>316</v>
      </c>
      <c r="H9" s="17">
        <f>316/500*100</f>
        <v>63.2</v>
      </c>
      <c r="I9" s="37"/>
    </row>
    <row r="10" spans="2:9" x14ac:dyDescent="0.25">
      <c r="B10" s="28" t="s">
        <v>11</v>
      </c>
      <c r="C10" s="6"/>
      <c r="D10" s="6"/>
      <c r="E10" s="25"/>
      <c r="F10" s="19"/>
      <c r="G10" s="19"/>
      <c r="H10" s="19"/>
      <c r="I10" s="35"/>
    </row>
    <row r="11" spans="2:9" x14ac:dyDescent="0.25">
      <c r="B11" s="29">
        <v>1</v>
      </c>
      <c r="C11" s="5" t="s">
        <v>12</v>
      </c>
      <c r="D11" s="5" t="s">
        <v>13</v>
      </c>
      <c r="E11" s="22" t="s">
        <v>68</v>
      </c>
      <c r="F11" s="16" t="s">
        <v>62</v>
      </c>
      <c r="G11" s="17">
        <v>309</v>
      </c>
      <c r="H11" s="17">
        <f>309/500*100</f>
        <v>61.8</v>
      </c>
      <c r="I11" s="37">
        <v>5</v>
      </c>
    </row>
    <row r="12" spans="2:9" x14ac:dyDescent="0.25">
      <c r="B12" s="30">
        <v>2</v>
      </c>
      <c r="C12" s="1" t="s">
        <v>14</v>
      </c>
      <c r="D12" s="1" t="s">
        <v>15</v>
      </c>
      <c r="E12" s="23" t="s">
        <v>68</v>
      </c>
      <c r="F12" s="17" t="s">
        <v>62</v>
      </c>
      <c r="G12" s="17">
        <v>349</v>
      </c>
      <c r="H12" s="17">
        <f>349/500*100</f>
        <v>69.8</v>
      </c>
      <c r="I12" s="39"/>
    </row>
    <row r="13" spans="2:9" x14ac:dyDescent="0.25">
      <c r="B13" s="30">
        <v>3</v>
      </c>
      <c r="C13" s="1" t="s">
        <v>16</v>
      </c>
      <c r="D13" s="1" t="s">
        <v>17</v>
      </c>
      <c r="E13" s="23" t="s">
        <v>68</v>
      </c>
      <c r="F13" s="17" t="s">
        <v>62</v>
      </c>
      <c r="G13" s="17">
        <v>315</v>
      </c>
      <c r="H13" s="17">
        <f>315/500*100</f>
        <v>63</v>
      </c>
      <c r="I13" s="39"/>
    </row>
    <row r="14" spans="2:9" x14ac:dyDescent="0.25">
      <c r="B14" s="30">
        <v>4</v>
      </c>
      <c r="C14" s="1" t="s">
        <v>18</v>
      </c>
      <c r="D14" s="1" t="s">
        <v>19</v>
      </c>
      <c r="E14" s="23" t="s">
        <v>68</v>
      </c>
      <c r="F14" s="17" t="s">
        <v>62</v>
      </c>
      <c r="G14" s="17">
        <v>332</v>
      </c>
      <c r="H14" s="17">
        <f>332/500*100</f>
        <v>66.400000000000006</v>
      </c>
      <c r="I14" s="39"/>
    </row>
    <row r="15" spans="2:9" x14ac:dyDescent="0.25">
      <c r="B15" s="31">
        <v>5</v>
      </c>
      <c r="C15" s="4" t="s">
        <v>20</v>
      </c>
      <c r="D15" s="4" t="s">
        <v>21</v>
      </c>
      <c r="E15" s="24" t="s">
        <v>68</v>
      </c>
      <c r="F15" s="18" t="s">
        <v>62</v>
      </c>
      <c r="G15" s="17">
        <v>365</v>
      </c>
      <c r="H15" s="17">
        <f>365/500*100</f>
        <v>73</v>
      </c>
      <c r="I15" s="38"/>
    </row>
    <row r="16" spans="2:9" x14ac:dyDescent="0.25">
      <c r="B16" s="28" t="s">
        <v>22</v>
      </c>
      <c r="C16" s="6"/>
      <c r="D16" s="6"/>
      <c r="E16" s="25"/>
      <c r="F16" s="19"/>
      <c r="G16" s="19"/>
      <c r="H16" s="19"/>
      <c r="I16" s="35"/>
    </row>
    <row r="17" spans="2:9" x14ac:dyDescent="0.25">
      <c r="B17" s="29">
        <v>1</v>
      </c>
      <c r="C17" s="5" t="s">
        <v>23</v>
      </c>
      <c r="D17" s="5" t="s">
        <v>24</v>
      </c>
      <c r="E17" s="22" t="s">
        <v>68</v>
      </c>
      <c r="F17" s="16" t="s">
        <v>62</v>
      </c>
      <c r="G17" s="17">
        <v>335</v>
      </c>
      <c r="H17" s="17">
        <f>G17/500*100</f>
        <v>67</v>
      </c>
      <c r="I17" s="37">
        <v>3</v>
      </c>
    </row>
    <row r="18" spans="2:9" x14ac:dyDescent="0.25">
      <c r="B18" s="30">
        <v>2</v>
      </c>
      <c r="C18" s="1" t="s">
        <v>25</v>
      </c>
      <c r="D18" s="1" t="s">
        <v>26</v>
      </c>
      <c r="E18" s="23" t="s">
        <v>68</v>
      </c>
      <c r="F18" s="17" t="s">
        <v>62</v>
      </c>
      <c r="G18" s="17">
        <v>342</v>
      </c>
      <c r="H18" s="17">
        <f>342/500*100</f>
        <v>68.400000000000006</v>
      </c>
      <c r="I18" s="39"/>
    </row>
    <row r="19" spans="2:9" x14ac:dyDescent="0.25">
      <c r="B19" s="31">
        <v>3</v>
      </c>
      <c r="C19" s="4" t="s">
        <v>27</v>
      </c>
      <c r="D19" s="4" t="s">
        <v>28</v>
      </c>
      <c r="E19" s="24" t="s">
        <v>68</v>
      </c>
      <c r="F19" s="18" t="s">
        <v>62</v>
      </c>
      <c r="G19" s="17">
        <v>309</v>
      </c>
      <c r="H19" s="17">
        <f>309/500*100</f>
        <v>61.8</v>
      </c>
      <c r="I19" s="38"/>
    </row>
    <row r="20" spans="2:9" x14ac:dyDescent="0.25">
      <c r="B20" s="28" t="s">
        <v>29</v>
      </c>
      <c r="C20" s="6"/>
      <c r="D20" s="6"/>
      <c r="E20" s="25"/>
      <c r="F20" s="19"/>
      <c r="G20" s="19"/>
      <c r="H20" s="19"/>
      <c r="I20" s="35"/>
    </row>
    <row r="21" spans="2:9" x14ac:dyDescent="0.25">
      <c r="B21" s="29">
        <v>1</v>
      </c>
      <c r="C21" s="5" t="s">
        <v>30</v>
      </c>
      <c r="D21" s="5" t="s">
        <v>31</v>
      </c>
      <c r="E21" s="22" t="s">
        <v>68</v>
      </c>
      <c r="F21" s="16" t="s">
        <v>62</v>
      </c>
      <c r="G21" s="17">
        <v>322</v>
      </c>
      <c r="H21" s="17">
        <f>322/500*100</f>
        <v>64.400000000000006</v>
      </c>
      <c r="I21" s="37">
        <v>6</v>
      </c>
    </row>
    <row r="22" spans="2:9" x14ac:dyDescent="0.25">
      <c r="B22" s="30">
        <v>2</v>
      </c>
      <c r="C22" s="1" t="s">
        <v>32</v>
      </c>
      <c r="D22" s="1" t="s">
        <v>33</v>
      </c>
      <c r="E22" s="23" t="s">
        <v>68</v>
      </c>
      <c r="F22" s="17" t="s">
        <v>62</v>
      </c>
      <c r="G22" s="17">
        <v>338</v>
      </c>
      <c r="H22" s="17">
        <f>338/500*100</f>
        <v>67.600000000000009</v>
      </c>
      <c r="I22" s="39"/>
    </row>
    <row r="23" spans="2:9" x14ac:dyDescent="0.25">
      <c r="B23" s="30">
        <v>3</v>
      </c>
      <c r="C23" s="1" t="s">
        <v>34</v>
      </c>
      <c r="D23" s="1" t="s">
        <v>35</v>
      </c>
      <c r="E23" s="23" t="s">
        <v>68</v>
      </c>
      <c r="F23" s="17" t="s">
        <v>62</v>
      </c>
      <c r="G23" s="17">
        <v>316</v>
      </c>
      <c r="H23" s="17">
        <f>316/500*100</f>
        <v>63.2</v>
      </c>
      <c r="I23" s="39"/>
    </row>
    <row r="24" spans="2:9" x14ac:dyDescent="0.25">
      <c r="B24" s="30">
        <v>4</v>
      </c>
      <c r="C24" s="1" t="s">
        <v>36</v>
      </c>
      <c r="D24" s="1" t="s">
        <v>37</v>
      </c>
      <c r="E24" s="23" t="s">
        <v>68</v>
      </c>
      <c r="F24" s="17" t="s">
        <v>62</v>
      </c>
      <c r="G24" s="17">
        <v>323</v>
      </c>
      <c r="H24" s="17">
        <f>323/500*100</f>
        <v>64.600000000000009</v>
      </c>
      <c r="I24" s="39"/>
    </row>
    <row r="25" spans="2:9" x14ac:dyDescent="0.25">
      <c r="B25" s="30">
        <v>5</v>
      </c>
      <c r="C25" s="1" t="s">
        <v>38</v>
      </c>
      <c r="D25" s="1" t="s">
        <v>39</v>
      </c>
      <c r="E25" s="23" t="s">
        <v>68</v>
      </c>
      <c r="F25" s="17" t="s">
        <v>62</v>
      </c>
      <c r="G25" s="17">
        <v>332</v>
      </c>
      <c r="H25" s="17">
        <f>332/500*100</f>
        <v>66.400000000000006</v>
      </c>
      <c r="I25" s="39"/>
    </row>
    <row r="26" spans="2:9" x14ac:dyDescent="0.25">
      <c r="B26" s="31">
        <v>6</v>
      </c>
      <c r="C26" s="4" t="s">
        <v>40</v>
      </c>
      <c r="D26" s="4" t="s">
        <v>41</v>
      </c>
      <c r="E26" s="24" t="s">
        <v>68</v>
      </c>
      <c r="F26" s="18" t="s">
        <v>62</v>
      </c>
      <c r="G26" s="17">
        <v>304</v>
      </c>
      <c r="H26" s="17">
        <f>304/500*100</f>
        <v>60.8</v>
      </c>
      <c r="I26" s="38"/>
    </row>
    <row r="27" spans="2:9" x14ac:dyDescent="0.25">
      <c r="B27" s="28" t="s">
        <v>42</v>
      </c>
      <c r="C27" s="6"/>
      <c r="D27" s="6"/>
      <c r="E27" s="25"/>
      <c r="F27" s="19"/>
      <c r="G27" s="19"/>
      <c r="H27" s="19"/>
      <c r="I27" s="35"/>
    </row>
    <row r="28" spans="2:9" x14ac:dyDescent="0.25">
      <c r="B28" s="29">
        <v>20</v>
      </c>
      <c r="C28" s="5" t="s">
        <v>43</v>
      </c>
      <c r="D28" s="5" t="s">
        <v>44</v>
      </c>
      <c r="E28" s="22" t="s">
        <v>68</v>
      </c>
      <c r="F28" s="16" t="s">
        <v>62</v>
      </c>
      <c r="G28" s="17">
        <v>315</v>
      </c>
      <c r="H28" s="17">
        <f>315/500*100</f>
        <v>63</v>
      </c>
      <c r="I28" s="37">
        <v>2</v>
      </c>
    </row>
    <row r="29" spans="2:9" x14ac:dyDescent="0.25">
      <c r="B29" s="31">
        <v>21</v>
      </c>
      <c r="C29" s="4" t="s">
        <v>45</v>
      </c>
      <c r="D29" s="4" t="s">
        <v>46</v>
      </c>
      <c r="E29" s="24" t="s">
        <v>68</v>
      </c>
      <c r="F29" s="18" t="s">
        <v>62</v>
      </c>
      <c r="G29" s="17">
        <v>357</v>
      </c>
      <c r="H29" s="17">
        <f>357/500*100</f>
        <v>71.399999999999991</v>
      </c>
      <c r="I29" s="38"/>
    </row>
    <row r="30" spans="2:9" x14ac:dyDescent="0.25">
      <c r="B30" s="28" t="s">
        <v>47</v>
      </c>
      <c r="C30" s="6"/>
      <c r="D30" s="6"/>
      <c r="E30" s="25"/>
      <c r="F30" s="19"/>
      <c r="G30" s="19"/>
      <c r="H30" s="19"/>
      <c r="I30" s="35"/>
    </row>
    <row r="31" spans="2:9" x14ac:dyDescent="0.25">
      <c r="B31" s="30">
        <v>1</v>
      </c>
      <c r="C31" s="1" t="s">
        <v>48</v>
      </c>
      <c r="D31" s="1" t="s">
        <v>49</v>
      </c>
      <c r="E31" s="23" t="s">
        <v>68</v>
      </c>
      <c r="F31" s="20" t="s">
        <v>63</v>
      </c>
      <c r="G31" s="20">
        <v>298</v>
      </c>
      <c r="H31" s="20">
        <f>298/500*100</f>
        <v>59.599999999999994</v>
      </c>
      <c r="I31" s="39">
        <v>6</v>
      </c>
    </row>
    <row r="32" spans="2:9" x14ac:dyDescent="0.25">
      <c r="B32" s="30">
        <v>2</v>
      </c>
      <c r="C32" s="1" t="s">
        <v>50</v>
      </c>
      <c r="D32" s="1" t="s">
        <v>51</v>
      </c>
      <c r="E32" s="23" t="s">
        <v>68</v>
      </c>
      <c r="F32" s="17" t="s">
        <v>62</v>
      </c>
      <c r="G32" s="17">
        <v>323</v>
      </c>
      <c r="H32" s="17">
        <f>323/500*100</f>
        <v>64.600000000000009</v>
      </c>
      <c r="I32" s="39"/>
    </row>
    <row r="33" spans="2:9" x14ac:dyDescent="0.25">
      <c r="B33" s="30">
        <v>3</v>
      </c>
      <c r="C33" s="1" t="s">
        <v>52</v>
      </c>
      <c r="D33" s="1" t="s">
        <v>53</v>
      </c>
      <c r="E33" s="23" t="s">
        <v>68</v>
      </c>
      <c r="F33" s="17" t="s">
        <v>62</v>
      </c>
      <c r="G33" s="17">
        <v>322</v>
      </c>
      <c r="H33" s="17">
        <f>322/500*100</f>
        <v>64.400000000000006</v>
      </c>
      <c r="I33" s="39"/>
    </row>
    <row r="34" spans="2:9" x14ac:dyDescent="0.25">
      <c r="B34" s="30">
        <v>4</v>
      </c>
      <c r="C34" s="1" t="s">
        <v>54</v>
      </c>
      <c r="D34" s="1" t="s">
        <v>55</v>
      </c>
      <c r="E34" s="23" t="s">
        <v>68</v>
      </c>
      <c r="F34" s="17" t="s">
        <v>62</v>
      </c>
      <c r="G34" s="17">
        <v>326</v>
      </c>
      <c r="H34" s="17">
        <f>326/500*100</f>
        <v>65.2</v>
      </c>
      <c r="I34" s="39"/>
    </row>
    <row r="35" spans="2:9" x14ac:dyDescent="0.25">
      <c r="B35" s="30">
        <v>5</v>
      </c>
      <c r="C35" s="1" t="s">
        <v>56</v>
      </c>
      <c r="D35" s="1" t="s">
        <v>57</v>
      </c>
      <c r="E35" s="23" t="s">
        <v>68</v>
      </c>
      <c r="F35" s="17" t="s">
        <v>62</v>
      </c>
      <c r="G35" s="17">
        <v>334</v>
      </c>
      <c r="H35" s="17">
        <f>334/500*100</f>
        <v>66.8</v>
      </c>
      <c r="I35" s="39"/>
    </row>
    <row r="36" spans="2:9" x14ac:dyDescent="0.25">
      <c r="B36" s="30">
        <v>6</v>
      </c>
      <c r="C36" s="1" t="s">
        <v>58</v>
      </c>
      <c r="D36" s="1" t="s">
        <v>59</v>
      </c>
      <c r="E36" s="23" t="s">
        <v>68</v>
      </c>
      <c r="F36" s="17" t="s">
        <v>62</v>
      </c>
      <c r="G36" s="17">
        <v>323</v>
      </c>
      <c r="H36" s="17">
        <f>323/500*100</f>
        <v>64.600000000000009</v>
      </c>
      <c r="I36" s="39"/>
    </row>
    <row r="37" spans="2:9" x14ac:dyDescent="0.25">
      <c r="B37" s="40" t="s">
        <v>64</v>
      </c>
      <c r="C37" s="40"/>
      <c r="D37" s="40"/>
      <c r="E37" s="40"/>
      <c r="F37" s="40"/>
      <c r="G37" s="3"/>
      <c r="H37" s="3"/>
      <c r="I37" s="36">
        <f>SUM(I2:I36)</f>
        <v>27</v>
      </c>
    </row>
    <row r="40" spans="2:9" ht="45" x14ac:dyDescent="0.25">
      <c r="B40" s="32" t="s">
        <v>66</v>
      </c>
      <c r="C40" s="10" t="s">
        <v>67</v>
      </c>
      <c r="D40" s="11" t="s">
        <v>68</v>
      </c>
      <c r="E40" s="12" t="s">
        <v>69</v>
      </c>
    </row>
    <row r="41" spans="2:9" x14ac:dyDescent="0.25">
      <c r="B41" s="33">
        <v>1</v>
      </c>
      <c r="C41" s="12">
        <v>27</v>
      </c>
      <c r="D41" s="12">
        <v>27</v>
      </c>
      <c r="E41" s="13">
        <v>1</v>
      </c>
    </row>
  </sheetData>
  <mergeCells count="15">
    <mergeCell ref="I28:I29"/>
    <mergeCell ref="I31:I36"/>
    <mergeCell ref="B37:F37"/>
    <mergeCell ref="B1:I1"/>
    <mergeCell ref="E2:E3"/>
    <mergeCell ref="I2:I3"/>
    <mergeCell ref="I5:I9"/>
    <mergeCell ref="D2:D3"/>
    <mergeCell ref="B2:B3"/>
    <mergeCell ref="F2:F3"/>
    <mergeCell ref="C2:C3"/>
    <mergeCell ref="I11:I15"/>
    <mergeCell ref="I17:I19"/>
    <mergeCell ref="I21:I26"/>
    <mergeCell ref="H2:H3"/>
  </mergeCells>
  <pageMargins left="0.70866141732283472" right="0.19685039370078741" top="0.39370078740157483" bottom="0.3937007874015748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PG</vt:lpstr>
      <vt:lpstr>PG!Print_Area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2025-04-04T06:36:18Z</cp:lastPrinted>
  <dcterms:created xsi:type="dcterms:W3CDTF">2015-06-05T18:17:20Z</dcterms:created>
  <dcterms:modified xsi:type="dcterms:W3CDTF">2025-04-04T07:01:24Z</dcterms:modified>
</cp:coreProperties>
</file>